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發展支持科\1同仁個別專屬資料夾\1-75郭芙瑄\準公托育服務與費用作業要點\1140103-修正發布作業事項\1140109-居托、準公托獎助申請表單\準公托嬰中心品質獎助申請表單資料\"/>
    </mc:Choice>
  </mc:AlternateContent>
  <bookViews>
    <workbookView xWindow="0" yWindow="0" windowWidth="14775" windowHeight="8595" activeTab="1"/>
  </bookViews>
  <sheets>
    <sheet name="薪資清冊(定額、專案)" sheetId="2" r:id="rId1"/>
    <sheet name="營運費差額清冊(專案)" sheetId="1" r:id="rId2"/>
  </sheets>
  <calcPr calcId="152511"/>
</workbook>
</file>

<file path=xl/calcChain.xml><?xml version="1.0" encoding="utf-8"?>
<calcChain xmlns="http://schemas.openxmlformats.org/spreadsheetml/2006/main">
  <c r="K5" i="1" l="1"/>
  <c r="K6" i="1"/>
  <c r="N4" i="2" l="1"/>
  <c r="M12" i="2" l="1"/>
  <c r="M10" i="2"/>
  <c r="M8" i="2"/>
  <c r="M6" i="2"/>
  <c r="M4" i="2"/>
  <c r="N6" i="1"/>
  <c r="M6" i="1"/>
  <c r="M5" i="1"/>
  <c r="N5" i="1" s="1"/>
  <c r="L5" i="1"/>
  <c r="K8" i="1"/>
  <c r="L8" i="1" s="1"/>
  <c r="L6" i="1"/>
  <c r="O6" i="1" s="1"/>
  <c r="O5" i="1" l="1"/>
  <c r="K7" i="1"/>
  <c r="L7" i="1" s="1"/>
  <c r="N9" i="2" l="1"/>
  <c r="N8" i="2"/>
  <c r="M7" i="1"/>
  <c r="N7" i="1" s="1"/>
  <c r="O7" i="1" s="1"/>
  <c r="M8" i="1"/>
  <c r="N8" i="1" s="1"/>
  <c r="O8" i="1" s="1"/>
  <c r="N13" i="2"/>
  <c r="N12" i="2"/>
  <c r="N11" i="2"/>
  <c r="N10" i="2"/>
  <c r="N7" i="2"/>
  <c r="N6" i="2"/>
  <c r="O10" i="1" l="1"/>
</calcChain>
</file>

<file path=xl/sharedStrings.xml><?xml version="1.0" encoding="utf-8"?>
<sst xmlns="http://schemas.openxmlformats.org/spreadsheetml/2006/main" count="110" uniqueCount="96">
  <si>
    <t>身分證字號</t>
  </si>
  <si>
    <t>備註</t>
  </si>
  <si>
    <t>應發薪資</t>
    <phoneticPr fontId="9" type="noConversion"/>
  </si>
  <si>
    <t>應扣項目</t>
    <phoneticPr fontId="9" type="noConversion"/>
  </si>
  <si>
    <t>健保費</t>
    <phoneticPr fontId="9" type="noConversion"/>
  </si>
  <si>
    <t>缺勤
（事、病假、遲到早退等）</t>
    <phoneticPr fontId="9" type="noConversion"/>
  </si>
  <si>
    <t>職工福利金
100</t>
    <phoneticPr fontId="9" type="noConversion"/>
  </si>
  <si>
    <t>承辦人核章：</t>
    <phoneticPr fontId="9" type="noConversion"/>
  </si>
  <si>
    <t>負責人核章：</t>
    <phoneticPr fontId="9" type="noConversion"/>
  </si>
  <si>
    <r>
      <t xml:space="preserve">小  計
</t>
    </r>
    <r>
      <rPr>
        <b/>
        <sz val="14"/>
        <color rgb="FF000000"/>
        <rFont val="標楷體"/>
        <family val="4"/>
        <charset val="136"/>
      </rPr>
      <t>（C=A+B）</t>
    </r>
    <phoneticPr fontId="9" type="noConversion"/>
  </si>
  <si>
    <t>110.7.15</t>
    <phoneticPr fontId="9" type="noConversion"/>
  </si>
  <si>
    <t>105.10.3</t>
    <phoneticPr fontId="9" type="noConversion"/>
  </si>
  <si>
    <t>全勤獎金1,000
加班費3,000</t>
    <phoneticPr fontId="9" type="noConversion"/>
  </si>
  <si>
    <t>員工姓名</t>
    <phoneticPr fontId="9" type="noConversion"/>
  </si>
  <si>
    <t>編號</t>
    <phoneticPr fontId="9" type="noConversion"/>
  </si>
  <si>
    <t>年終獎金</t>
    <phoneticPr fontId="9" type="noConversion"/>
  </si>
  <si>
    <t>年終獎金</t>
    <phoneticPr fontId="9" type="noConversion"/>
  </si>
  <si>
    <t>固定薪資
（A）</t>
    <phoneticPr fontId="9" type="noConversion"/>
  </si>
  <si>
    <t>營運費差額</t>
    <phoneticPr fontId="9" type="noConversion"/>
  </si>
  <si>
    <t>總計</t>
    <phoneticPr fontId="9" type="noConversion"/>
  </si>
  <si>
    <t>B223344555</t>
    <phoneticPr fontId="9" type="noConversion"/>
  </si>
  <si>
    <t>C222333444</t>
    <phoneticPr fontId="9" type="noConversion"/>
  </si>
  <si>
    <t>S211222333</t>
    <phoneticPr fontId="9" type="noConversion"/>
  </si>
  <si>
    <t>王小雲</t>
    <phoneticPr fontId="9" type="noConversion"/>
  </si>
  <si>
    <t>T223456789</t>
    <phoneticPr fontId="9" type="noConversion"/>
  </si>
  <si>
    <t>陳小娟</t>
    <phoneticPr fontId="9" type="noConversion"/>
  </si>
  <si>
    <t>全勤獎金1,000
加班費2,000</t>
    <phoneticPr fontId="9" type="noConversion"/>
  </si>
  <si>
    <t>李小英</t>
    <phoneticPr fontId="9" type="noConversion"/>
  </si>
  <si>
    <t>李小英</t>
    <phoneticPr fontId="9" type="noConversion"/>
  </si>
  <si>
    <t>王小雲</t>
    <phoneticPr fontId="9" type="noConversion"/>
  </si>
  <si>
    <t>張小婷</t>
    <phoneticPr fontId="9" type="noConversion"/>
  </si>
  <si>
    <r>
      <rPr>
        <b/>
        <u/>
        <sz val="16"/>
        <color rgb="FF000000"/>
        <rFont val="標楷體"/>
        <family val="4"/>
        <charset val="136"/>
      </rPr>
      <t xml:space="preserve">合   計
</t>
    </r>
    <r>
      <rPr>
        <sz val="16"/>
        <color rgb="FF000000"/>
        <rFont val="標楷體"/>
        <family val="4"/>
        <charset val="136"/>
      </rPr>
      <t>（C-D）</t>
    </r>
    <phoneticPr fontId="9" type="noConversion"/>
  </si>
  <si>
    <t>其他獎金或津貼(全勤獎金、加班費、考核獎金、年終獎金及其他非經常性薪資)（B）</t>
    <phoneticPr fontId="9" type="noConversion"/>
  </si>
  <si>
    <r>
      <t xml:space="preserve">小  計
</t>
    </r>
    <r>
      <rPr>
        <b/>
        <sz val="16"/>
        <color rgb="FF000000"/>
        <rFont val="標楷體"/>
        <family val="4"/>
        <charset val="136"/>
      </rPr>
      <t>（D）</t>
    </r>
    <phoneticPr fontId="9" type="noConversion"/>
  </si>
  <si>
    <t>其他獎金或津貼(全勤獎金、加班費、考核獎金、年終獎金及其他非經常性薪資)</t>
    <phoneticPr fontId="9" type="noConversion"/>
  </si>
  <si>
    <t>員工姓名</t>
    <phoneticPr fontId="9" type="noConversion"/>
  </si>
  <si>
    <t>其他（職工福利金、勞工自願提繳退休金…等）</t>
    <phoneticPr fontId="9" type="noConversion"/>
  </si>
  <si>
    <t>最高收托人數</t>
    <phoneticPr fontId="9" type="noConversion"/>
  </si>
  <si>
    <r>
      <rPr>
        <u/>
        <sz val="22"/>
        <color rgb="FF000000"/>
        <rFont val="標楷體"/>
        <family val="4"/>
        <charset val="136"/>
      </rPr>
      <t xml:space="preserve">○○托嬰中心申請提升準公共托嬰中心托育服務品質獎助   
 114 </t>
    </r>
    <r>
      <rPr>
        <sz val="22"/>
        <color rgb="FF000000"/>
        <rFont val="標楷體"/>
        <family val="4"/>
        <charset val="136"/>
      </rPr>
      <t>年</t>
    </r>
    <r>
      <rPr>
        <u/>
        <sz val="22"/>
        <color rgb="FF000000"/>
        <rFont val="標楷體"/>
        <family val="4"/>
        <charset val="136"/>
      </rPr>
      <t xml:space="preserve"> 1 </t>
    </r>
    <r>
      <rPr>
        <sz val="22"/>
        <color rgb="FF000000"/>
        <rFont val="標楷體"/>
        <family val="4"/>
        <charset val="136"/>
      </rPr>
      <t>月營運費差額清冊(範例)</t>
    </r>
    <phoneticPr fontId="9" type="noConversion"/>
  </si>
  <si>
    <r>
      <t xml:space="preserve">111年12月薪資
</t>
    </r>
    <r>
      <rPr>
        <sz val="16"/>
        <color rgb="FFFF0000"/>
        <rFont val="標楷體"/>
        <family val="4"/>
        <charset val="136"/>
      </rPr>
      <t>(倘固定薪資低於基本工資者，應填報基本工資)</t>
    </r>
    <phoneticPr fontId="9" type="noConversion"/>
  </si>
  <si>
    <r>
      <t>11</t>
    </r>
    <r>
      <rPr>
        <sz val="16"/>
        <color rgb="FFFF0000"/>
        <rFont val="標楷體"/>
        <family val="4"/>
        <charset val="136"/>
      </rPr>
      <t>4</t>
    </r>
    <r>
      <rPr>
        <sz val="16"/>
        <color rgb="FF000000"/>
        <rFont val="標楷體"/>
        <family val="4"/>
        <charset val="136"/>
      </rPr>
      <t>年1月薪資項目</t>
    </r>
    <phoneticPr fontId="9" type="noConversion"/>
  </si>
  <si>
    <r>
      <t>年資計算至</t>
    </r>
    <r>
      <rPr>
        <sz val="16"/>
        <color rgb="FFFF0000"/>
        <rFont val="標楷體"/>
        <family val="4"/>
        <charset val="136"/>
      </rPr>
      <t>113.</t>
    </r>
    <r>
      <rPr>
        <sz val="16"/>
        <color rgb="FF000000"/>
        <rFont val="標楷體"/>
        <family val="4"/>
        <charset val="136"/>
      </rPr>
      <t>12.31</t>
    </r>
    <phoneticPr fontId="9" type="noConversion"/>
  </si>
  <si>
    <r>
      <rPr>
        <u/>
        <sz val="22"/>
        <color rgb="FF000000"/>
        <rFont val="標楷體"/>
        <family val="4"/>
        <charset val="136"/>
      </rPr>
      <t>○○托嬰中心申請提升準公共托嬰中心托育服務品質獎助   
 11</t>
    </r>
    <r>
      <rPr>
        <u/>
        <sz val="22"/>
        <color rgb="FFFF0000"/>
        <rFont val="標楷體"/>
        <family val="4"/>
        <charset val="136"/>
      </rPr>
      <t>4</t>
    </r>
    <r>
      <rPr>
        <u/>
        <sz val="22"/>
        <color rgb="FF000000"/>
        <rFont val="標楷體"/>
        <family val="4"/>
        <charset val="136"/>
      </rPr>
      <t xml:space="preserve"> </t>
    </r>
    <r>
      <rPr>
        <sz val="22"/>
        <color rgb="FF000000"/>
        <rFont val="標楷體"/>
        <family val="4"/>
        <charset val="136"/>
      </rPr>
      <t>年</t>
    </r>
    <r>
      <rPr>
        <u/>
        <sz val="22"/>
        <color rgb="FF000000"/>
        <rFont val="標楷體"/>
        <family val="4"/>
        <charset val="136"/>
      </rPr>
      <t xml:space="preserve"> 1 </t>
    </r>
    <r>
      <rPr>
        <sz val="22"/>
        <color rgb="FF000000"/>
        <rFont val="標楷體"/>
        <family val="4"/>
        <charset val="136"/>
      </rPr>
      <t>月托育人員薪資清冊(範例)</t>
    </r>
    <phoneticPr fontId="9" type="noConversion"/>
  </si>
  <si>
    <r>
      <t>年資計算至</t>
    </r>
    <r>
      <rPr>
        <sz val="16"/>
        <color rgb="FFFF0000"/>
        <rFont val="標楷體"/>
        <family val="4"/>
        <charset val="136"/>
      </rPr>
      <t>113.12.31</t>
    </r>
    <phoneticPr fontId="9" type="noConversion"/>
  </si>
  <si>
    <t>張小婷</t>
  </si>
  <si>
    <t>全勤獎金1,000
考核獎金3,000</t>
  </si>
  <si>
    <t>趙小明</t>
    <phoneticPr fontId="9" type="noConversion"/>
  </si>
  <si>
    <t>1年11個月</t>
    <phoneticPr fontId="9" type="noConversion"/>
  </si>
  <si>
    <t>3年5個月</t>
    <phoneticPr fontId="9" type="noConversion"/>
  </si>
  <si>
    <t>5年11個月</t>
    <phoneticPr fontId="9" type="noConversion"/>
  </si>
  <si>
    <t>108.1.10</t>
    <phoneticPr fontId="9" type="noConversion"/>
  </si>
  <si>
    <t>8年3個月</t>
    <phoneticPr fontId="9" type="noConversion"/>
  </si>
  <si>
    <t>0年</t>
    <phoneticPr fontId="9" type="noConversion"/>
  </si>
  <si>
    <t>114.1.1</t>
    <phoneticPr fontId="9" type="noConversion"/>
  </si>
  <si>
    <t>全勤獎金1,000</t>
    <phoneticPr fontId="9" type="noConversion"/>
  </si>
  <si>
    <t>1</t>
    <phoneticPr fontId="9" type="noConversion"/>
  </si>
  <si>
    <t>P122333444</t>
    <phoneticPr fontId="9" type="noConversion"/>
  </si>
  <si>
    <t>到職日期</t>
    <phoneticPr fontId="9" type="noConversion"/>
  </si>
  <si>
    <t>到職日期</t>
    <phoneticPr fontId="9" type="noConversion"/>
  </si>
  <si>
    <t>法定托育人員</t>
  </si>
  <si>
    <t>112.2.1</t>
    <phoneticPr fontId="9" type="noConversion"/>
  </si>
  <si>
    <t>114.1.1</t>
    <phoneticPr fontId="9" type="noConversion"/>
  </si>
  <si>
    <t>112.2.1</t>
    <phoneticPr fontId="9" type="noConversion"/>
  </si>
  <si>
    <t>110.7.15</t>
    <phoneticPr fontId="9" type="noConversion"/>
  </si>
  <si>
    <t>108.1.10</t>
    <phoneticPr fontId="9" type="noConversion"/>
  </si>
  <si>
    <t>105.10.3</t>
    <phoneticPr fontId="9" type="noConversion"/>
  </si>
  <si>
    <t>8年3個月</t>
    <phoneticPr fontId="9" type="noConversion"/>
  </si>
  <si>
    <t>3年5個月</t>
    <phoneticPr fontId="9" type="noConversion"/>
  </si>
  <si>
    <t>全勤獎金1,000
加班費1,000
考核獎金500</t>
    <phoneticPr fontId="9" type="noConversion"/>
  </si>
  <si>
    <t>固定薪資
（E）</t>
    <phoneticPr fontId="9" type="noConversion"/>
  </si>
  <si>
    <t>投保薪資
（G）</t>
    <phoneticPr fontId="9" type="noConversion"/>
  </si>
  <si>
    <t>勞健保退
雇主負擔
（H）</t>
    <phoneticPr fontId="9" type="noConversion"/>
  </si>
  <si>
    <t>固定薪資
（I）</t>
    <phoneticPr fontId="9" type="noConversion"/>
  </si>
  <si>
    <t>勞健保退
雇主負擔
(J)</t>
    <phoneticPr fontId="9" type="noConversion"/>
  </si>
  <si>
    <t>薪資差額
(K=I-E+1000全勤)</t>
    <phoneticPr fontId="9" type="noConversion"/>
  </si>
  <si>
    <t>薪資差額
L=K
*13個月</t>
    <phoneticPr fontId="9" type="noConversion"/>
  </si>
  <si>
    <t>勞健保退
雇主負擔
差額
(M=J-H)</t>
    <phoneticPr fontId="9" type="noConversion"/>
  </si>
  <si>
    <t>勞健保退
雇主負擔
差額
(N=M*12個月)</t>
    <phoneticPr fontId="9" type="noConversion"/>
  </si>
  <si>
    <r>
      <t>說明：
1.編號姓名排序請同薪資清冊一致。
2.111年12月勞健保退負擔，請佐證投保明細。</t>
    </r>
    <r>
      <rPr>
        <sz val="16"/>
        <color rgb="FFFF0000"/>
        <rFont val="標楷體"/>
        <family val="4"/>
        <charset val="136"/>
      </rPr>
      <t>勞健保退雇主負擔(G)欄位，請填寫114年該投保薪資之雇主負擔金額。舉例李小英H欄應填寫114年投保薪資28,800元之勞健保雇主負擔額度。</t>
    </r>
    <r>
      <rPr>
        <sz val="16"/>
        <color rgb="FF000000"/>
        <rFont val="標楷體"/>
        <family val="4"/>
        <charset val="136"/>
      </rPr>
      <t xml:space="preserve">
</t>
    </r>
    <r>
      <rPr>
        <sz val="16"/>
        <color rgb="FFFF0000"/>
        <rFont val="標楷體"/>
        <family val="4"/>
        <charset val="136"/>
      </rPr>
      <t>3.配合勞動基準法基本工資調整，倘111年12月固定薪資低於基本工資，以申請獎助當年度基本工資為主，詳情請參閱「提升準公共托嬰中心托育服務品質獎助問答集」。</t>
    </r>
    <r>
      <rPr>
        <sz val="16"/>
        <color rgb="FF000000"/>
        <rFont val="標楷體"/>
        <family val="4"/>
        <charset val="136"/>
      </rPr>
      <t xml:space="preserve">
4.年資計算方式：任職未滿3年者，至少</t>
    </r>
    <r>
      <rPr>
        <sz val="16"/>
        <color rgb="FFFF0000"/>
        <rFont val="標楷體"/>
        <family val="4"/>
        <charset val="136"/>
      </rPr>
      <t>33,200元</t>
    </r>
    <r>
      <rPr>
        <sz val="16"/>
        <color rgb="FF000000"/>
        <rFont val="標楷體"/>
        <family val="4"/>
        <charset val="136"/>
      </rPr>
      <t>以上；任職滿3年者，自滿3年之次年</t>
    </r>
    <r>
      <rPr>
        <sz val="16"/>
        <color rgb="FFFF0000"/>
        <rFont val="標楷體"/>
        <family val="4"/>
        <charset val="136"/>
      </rPr>
      <t>度1月起</t>
    </r>
    <r>
      <rPr>
        <sz val="16"/>
        <color rgb="FF000000"/>
        <rFont val="標楷體"/>
        <family val="4"/>
        <charset val="136"/>
      </rPr>
      <t>固定薪資至少</t>
    </r>
    <r>
      <rPr>
        <sz val="16"/>
        <color rgb="FFFF0000"/>
        <rFont val="標楷體"/>
        <family val="4"/>
        <charset val="136"/>
      </rPr>
      <t>36,200元</t>
    </r>
    <r>
      <rPr>
        <sz val="16"/>
        <color rgb="FF000000"/>
        <rFont val="標楷體"/>
        <family val="4"/>
        <charset val="136"/>
      </rPr>
      <t>以上；任職滿6年者，自滿6年之次年度</t>
    </r>
    <r>
      <rPr>
        <sz val="16"/>
        <color rgb="FFFF0000"/>
        <rFont val="標楷體"/>
        <family val="4"/>
        <charset val="136"/>
      </rPr>
      <t>1月起</t>
    </r>
    <r>
      <rPr>
        <sz val="16"/>
        <color rgb="FF000000"/>
        <rFont val="標楷體"/>
        <family val="4"/>
        <charset val="136"/>
      </rPr>
      <t>固定薪資至少</t>
    </r>
    <r>
      <rPr>
        <sz val="16"/>
        <color rgb="FFFF0000"/>
        <rFont val="標楷體"/>
        <family val="4"/>
        <charset val="136"/>
      </rPr>
      <t>39,200</t>
    </r>
    <r>
      <rPr>
        <sz val="16"/>
        <color rgb="FF000000"/>
        <rFont val="標楷體"/>
        <family val="4"/>
        <charset val="136"/>
      </rPr>
      <t xml:space="preserve">元以上。 
5.本範例表格欄位為基本欄位，業務單位如有增列其他欄位需求，可自行調整。
</t>
    </r>
    <r>
      <rPr>
        <strike/>
        <sz val="16"/>
        <color rgb="FF000000"/>
        <rFont val="標楷體"/>
        <family val="4"/>
        <charset val="136"/>
      </rPr>
      <t>5.承辦人與負責人不可為同一人。</t>
    </r>
    <phoneticPr fontId="9" type="noConversion"/>
  </si>
  <si>
    <t>任職未滿3年者，無薪資差額，僅給付全勤獎金。</t>
    <phoneticPr fontId="9" type="noConversion"/>
  </si>
  <si>
    <r>
      <rPr>
        <b/>
        <u/>
        <sz val="16"/>
        <color rgb="FF000000"/>
        <rFont val="標楷體"/>
        <family val="4"/>
        <charset val="136"/>
      </rPr>
      <t xml:space="preserve">合   計
</t>
    </r>
    <r>
      <rPr>
        <sz val="16"/>
        <color rgb="FF000000"/>
        <rFont val="標楷體"/>
        <family val="4"/>
        <charset val="136"/>
      </rPr>
      <t>（L+N）</t>
    </r>
    <phoneticPr fontId="9" type="noConversion"/>
  </si>
  <si>
    <t>2</t>
    <phoneticPr fontId="9" type="noConversion"/>
  </si>
  <si>
    <t>3</t>
    <phoneticPr fontId="9" type="noConversion"/>
  </si>
  <si>
    <t>4</t>
    <phoneticPr fontId="9" type="noConversion"/>
  </si>
  <si>
    <t>5</t>
    <phoneticPr fontId="9" type="noConversion"/>
  </si>
  <si>
    <t>勞保費</t>
    <phoneticPr fontId="9" type="noConversion"/>
  </si>
  <si>
    <t>-</t>
    <phoneticPr fontId="9" type="noConversion"/>
  </si>
  <si>
    <t>-</t>
    <phoneticPr fontId="9" type="noConversion"/>
  </si>
  <si>
    <r>
      <t xml:space="preserve">說明：
1.有關月薪制人員到（離）職未足月之薪資計算方式，依勞動部函釋慣例上依照民法第123條，每月以30日計算為原則：除2月份外，各月在職日未足月薪資計算：[到職日數(日曆天，含假日)/30天*月薪]；但單位若另與員工約定依大小月實際日數計算，則從其約定。
2.年資計算方式：任職未滿3年者，至少33,200元以上；任職滿3年者，自滿3年之次年度1月起固定薪資至少36,200元；任職滿6年者，自滿6年之次年度1月起固定薪資至少39,200元。
3.本範例表格欄位為基本欄位，業務單位如有增列其他欄位需求，可自行調整。
</t>
    </r>
    <r>
      <rPr>
        <strike/>
        <sz val="16"/>
        <color rgb="FF000000"/>
        <rFont val="標楷體"/>
        <family val="4"/>
        <charset val="136"/>
      </rPr>
      <t>4.承辦人與負責人不可為同一人。</t>
    </r>
    <phoneticPr fontId="9" type="noConversion"/>
  </si>
  <si>
    <t>114.1.1適用</t>
  </si>
  <si>
    <t>114.1.1適用</t>
    <phoneticPr fontId="9" type="noConversion"/>
  </si>
  <si>
    <t>承辦人核章：</t>
    <phoneticPr fontId="9" type="noConversion"/>
  </si>
  <si>
    <t>全勤獎金1,000
加班費2,000</t>
    <phoneticPr fontId="9" type="noConversion"/>
  </si>
  <si>
    <t>全勤獎金1,000
加班費2,000</t>
    <phoneticPr fontId="9" type="noConversion"/>
  </si>
  <si>
    <t>全勤獎金1,000
加班費2,000
考核獎金2,000</t>
    <phoneticPr fontId="9" type="noConversion"/>
  </si>
  <si>
    <t>未發給年終獎金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</si>
</sst>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&quot; &quot;#,##0.00&quot; &quot;;&quot;-&quot;#,##0.00&quot; &quot;;&quot; -&quot;00&quot; &quot;;&quot; &quot;@&quot; &quot;"/>
    <numFmt numFmtId="177" formatCode="&quot; &quot;#,##0&quot; &quot;;&quot;-&quot;#,##0&quot; &quot;;&quot; - &quot;;&quot; &quot;@&quot; &quot;"/>
    <numFmt numFmtId="178" formatCode="&quot; &quot;#,##0&quot; &quot;;&quot;-&quot;#,##0&quot; &quot;;&quot; -&quot;00&quot; &quot;;&quot; &quot;@&quot; &quot;"/>
    <numFmt numFmtId="179" formatCode="yyyy/mm/dd;@"/>
    <numFmt numFmtId="180" formatCode="[$-404]e/m/d;@"/>
    <numFmt numFmtId="181" formatCode="#,##0_ "/>
    <numFmt numFmtId="182" formatCode="0_ "/>
    <numFmt numFmtId="183" formatCode="#,##0_);[Red]\(#,##0\)"/>
  </numFmts>
  <fonts count="17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22"/>
      <color rgb="FF000000"/>
      <name val="標楷體"/>
      <family val="4"/>
      <charset val="136"/>
    </font>
    <font>
      <u/>
      <sz val="2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u/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1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b/>
      <u/>
      <sz val="16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6"/>
      <color rgb="FFFF0000"/>
      <name val="標楷體"/>
      <family val="4"/>
      <charset val="136"/>
    </font>
    <font>
      <strike/>
      <sz val="16"/>
      <color rgb="FF000000"/>
      <name val="標楷體"/>
      <family val="4"/>
      <charset val="136"/>
    </font>
    <font>
      <u/>
      <sz val="22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rgb="FFE4DFEC"/>
      </patternFill>
    </fill>
    <fill>
      <patternFill patternType="solid">
        <fgColor theme="7" tint="0.79998168889431442"/>
        <bgColor rgb="FFF2DCDB"/>
      </patternFill>
    </fill>
    <fill>
      <patternFill patternType="solid">
        <fgColor theme="5" tint="0.79998168889431442"/>
        <bgColor rgb="FFF2DCD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 applyNumberFormat="0" applyBorder="0" applyProtection="0"/>
  </cellStyleXfs>
  <cellXfs count="1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8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177" fontId="5" fillId="0" borderId="1" xfId="2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177" fontId="11" fillId="0" borderId="7" xfId="2" applyNumberFormat="1" applyFont="1" applyFill="1" applyBorder="1" applyAlignment="1" applyProtection="1">
      <alignment horizontal="center" vertical="center"/>
    </xf>
    <xf numFmtId="177" fontId="11" fillId="0" borderId="1" xfId="2" applyNumberFormat="1" applyFont="1" applyFill="1" applyBorder="1" applyAlignment="1" applyProtection="1">
      <alignment horizontal="center" vertical="center"/>
    </xf>
    <xf numFmtId="177" fontId="11" fillId="0" borderId="1" xfId="1" applyNumberFormat="1" applyFont="1" applyFill="1" applyBorder="1" applyAlignment="1">
      <alignment horizontal="center" vertical="center"/>
    </xf>
    <xf numFmtId="49" fontId="11" fillId="0" borderId="38" xfId="2" applyNumberFormat="1" applyFont="1" applyFill="1" applyBorder="1" applyAlignment="1" applyProtection="1">
      <alignment horizontal="center" vertical="center"/>
    </xf>
    <xf numFmtId="0" fontId="11" fillId="0" borderId="39" xfId="0" applyFont="1" applyBorder="1" applyAlignment="1">
      <alignment horizontal="center" vertical="center"/>
    </xf>
    <xf numFmtId="182" fontId="11" fillId="0" borderId="22" xfId="2" applyNumberFormat="1" applyFont="1" applyFill="1" applyBorder="1" applyAlignment="1" applyProtection="1">
      <alignment horizontal="center" vertical="center"/>
    </xf>
    <xf numFmtId="49" fontId="11" fillId="0" borderId="7" xfId="2" applyNumberFormat="1" applyFont="1" applyFill="1" applyBorder="1" applyAlignment="1" applyProtection="1">
      <alignment horizontal="center" vertical="center" wrapText="1"/>
    </xf>
    <xf numFmtId="49" fontId="11" fillId="0" borderId="20" xfId="2" applyNumberFormat="1" applyFont="1" applyFill="1" applyBorder="1" applyAlignment="1" applyProtection="1">
      <alignment horizontal="center" vertical="center" wrapText="1"/>
    </xf>
    <xf numFmtId="49" fontId="5" fillId="0" borderId="5" xfId="2" applyNumberFormat="1" applyFont="1" applyFill="1" applyBorder="1" applyAlignment="1" applyProtection="1">
      <alignment horizontal="center" vertical="center" wrapText="1"/>
    </xf>
    <xf numFmtId="49" fontId="6" fillId="0" borderId="21" xfId="2" applyNumberFormat="1" applyFont="1" applyFill="1" applyBorder="1" applyAlignment="1" applyProtection="1">
      <alignment horizontal="center" vertical="center" wrapText="1"/>
    </xf>
    <xf numFmtId="177" fontId="14" fillId="0" borderId="7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7" xfId="1" applyNumberFormat="1" applyFont="1" applyFill="1" applyBorder="1" applyAlignment="1">
      <alignment horizontal="center" vertical="center" wrapText="1"/>
    </xf>
    <xf numFmtId="177" fontId="11" fillId="0" borderId="1" xfId="1" applyNumberFormat="1" applyFont="1" applyFill="1" applyBorder="1" applyAlignment="1">
      <alignment horizontal="center" vertical="center" wrapText="1"/>
    </xf>
    <xf numFmtId="177" fontId="14" fillId="0" borderId="1" xfId="2" applyNumberFormat="1" applyFont="1" applyFill="1" applyBorder="1" applyAlignment="1" applyProtection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1" fillId="0" borderId="23" xfId="2" applyNumberFormat="1" applyFont="1" applyFill="1" applyBorder="1" applyAlignment="1" applyProtection="1">
      <alignment horizontal="center" vertical="center" wrapText="1"/>
    </xf>
    <xf numFmtId="49" fontId="11" fillId="0" borderId="13" xfId="2" applyNumberFormat="1" applyFont="1" applyFill="1" applyBorder="1" applyAlignment="1" applyProtection="1">
      <alignment horizontal="center" vertical="center" wrapText="1"/>
    </xf>
    <xf numFmtId="49" fontId="11" fillId="0" borderId="5" xfId="2" applyNumberFormat="1" applyFont="1" applyFill="1" applyBorder="1" applyAlignment="1" applyProtection="1">
      <alignment horizontal="center" vertical="center" wrapText="1"/>
    </xf>
    <xf numFmtId="49" fontId="11" fillId="0" borderId="6" xfId="2" applyNumberFormat="1" applyFont="1" applyFill="1" applyBorder="1" applyAlignment="1" applyProtection="1">
      <alignment horizontal="center" vertical="center" wrapText="1"/>
    </xf>
    <xf numFmtId="49" fontId="12" fillId="0" borderId="21" xfId="2" applyNumberFormat="1" applyFont="1" applyFill="1" applyBorder="1" applyAlignment="1" applyProtection="1">
      <alignment horizontal="center" vertical="center" wrapText="1"/>
    </xf>
    <xf numFmtId="0" fontId="14" fillId="0" borderId="7" xfId="2" applyNumberFormat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2" applyNumberFormat="1" applyFont="1" applyFill="1" applyBorder="1" applyAlignment="1" applyProtection="1">
      <alignment horizontal="center" vertical="center" wrapText="1"/>
    </xf>
    <xf numFmtId="177" fontId="14" fillId="0" borderId="49" xfId="1" applyNumberFormat="1" applyFont="1" applyFill="1" applyBorder="1" applyAlignment="1">
      <alignment horizontal="center" vertical="center"/>
    </xf>
    <xf numFmtId="177" fontId="11" fillId="0" borderId="50" xfId="1" applyNumberFormat="1" applyFont="1" applyFill="1" applyBorder="1" applyAlignment="1">
      <alignment horizontal="center" vertical="center"/>
    </xf>
    <xf numFmtId="177" fontId="11" fillId="0" borderId="22" xfId="1" applyNumberFormat="1" applyFont="1" applyFill="1" applyBorder="1" applyAlignment="1">
      <alignment vertical="center"/>
    </xf>
    <xf numFmtId="177" fontId="11" fillId="0" borderId="51" xfId="1" applyNumberFormat="1" applyFont="1" applyFill="1" applyBorder="1" applyAlignment="1">
      <alignment horizontal="center" vertical="center"/>
    </xf>
    <xf numFmtId="177" fontId="14" fillId="0" borderId="22" xfId="1" applyNumberFormat="1" applyFont="1" applyFill="1" applyBorder="1" applyAlignment="1">
      <alignment horizontal="center" vertical="center"/>
    </xf>
    <xf numFmtId="177" fontId="11" fillId="0" borderId="22" xfId="1" applyNumberFormat="1" applyFont="1" applyFill="1" applyBorder="1" applyAlignment="1">
      <alignment horizontal="center" vertical="center"/>
    </xf>
    <xf numFmtId="177" fontId="14" fillId="0" borderId="22" xfId="2" applyNumberFormat="1" applyFont="1" applyFill="1" applyBorder="1" applyAlignment="1" applyProtection="1">
      <alignment horizontal="center" vertical="center"/>
    </xf>
    <xf numFmtId="177" fontId="11" fillId="0" borderId="22" xfId="2" applyNumberFormat="1" applyFont="1" applyFill="1" applyBorder="1" applyAlignment="1" applyProtection="1">
      <alignment horizontal="center" vertical="center"/>
    </xf>
    <xf numFmtId="177" fontId="5" fillId="0" borderId="22" xfId="1" applyNumberFormat="1" applyFont="1" applyFill="1" applyBorder="1" applyAlignment="1">
      <alignment horizontal="center" vertical="center"/>
    </xf>
    <xf numFmtId="177" fontId="5" fillId="0" borderId="51" xfId="1" applyNumberFormat="1" applyFont="1" applyFill="1" applyBorder="1" applyAlignment="1">
      <alignment horizontal="center" vertical="center"/>
    </xf>
    <xf numFmtId="177" fontId="5" fillId="0" borderId="23" xfId="1" applyNumberFormat="1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 wrapText="1"/>
    </xf>
    <xf numFmtId="177" fontId="5" fillId="0" borderId="53" xfId="1" applyNumberFormat="1" applyFont="1" applyFill="1" applyBorder="1" applyAlignment="1">
      <alignment horizontal="center" vertical="center"/>
    </xf>
    <xf numFmtId="177" fontId="11" fillId="0" borderId="19" xfId="2" applyNumberFormat="1" applyFont="1" applyFill="1" applyBorder="1" applyAlignment="1" applyProtection="1">
      <alignment horizontal="center" vertical="center"/>
    </xf>
    <xf numFmtId="177" fontId="11" fillId="0" borderId="48" xfId="2" applyNumberFormat="1" applyFont="1" applyFill="1" applyBorder="1" applyAlignment="1" applyProtection="1">
      <alignment horizontal="center" vertical="center"/>
    </xf>
    <xf numFmtId="49" fontId="5" fillId="0" borderId="48" xfId="2" applyNumberFormat="1" applyFont="1" applyFill="1" applyBorder="1" applyAlignment="1" applyProtection="1">
      <alignment horizontal="center" vertical="center"/>
    </xf>
    <xf numFmtId="183" fontId="11" fillId="0" borderId="50" xfId="2" applyNumberFormat="1" applyFont="1" applyFill="1" applyBorder="1" applyAlignment="1" applyProtection="1">
      <alignment horizontal="center" vertical="center" wrapText="1"/>
    </xf>
    <xf numFmtId="177" fontId="11" fillId="0" borderId="49" xfId="1" applyNumberFormat="1" applyFont="1" applyFill="1" applyBorder="1" applyAlignment="1">
      <alignment horizontal="center" vertical="center"/>
    </xf>
    <xf numFmtId="177" fontId="11" fillId="0" borderId="51" xfId="2" applyNumberFormat="1" applyFont="1" applyFill="1" applyBorder="1" applyAlignment="1" applyProtection="1">
      <alignment horizontal="center" vertical="center"/>
    </xf>
    <xf numFmtId="177" fontId="5" fillId="0" borderId="51" xfId="2" applyNumberFormat="1" applyFont="1" applyFill="1" applyBorder="1" applyAlignment="1" applyProtection="1">
      <alignment horizontal="center" vertical="center"/>
    </xf>
    <xf numFmtId="177" fontId="5" fillId="0" borderId="52" xfId="2" applyNumberFormat="1" applyFont="1" applyFill="1" applyBorder="1" applyAlignment="1" applyProtection="1">
      <alignment horizontal="center" vertical="center"/>
    </xf>
    <xf numFmtId="177" fontId="5" fillId="0" borderId="52" xfId="1" applyNumberFormat="1" applyFont="1" applyFill="1" applyBorder="1" applyAlignment="1">
      <alignment horizontal="center" vertical="center"/>
    </xf>
    <xf numFmtId="177" fontId="5" fillId="0" borderId="53" xfId="2" applyNumberFormat="1" applyFont="1" applyFill="1" applyBorder="1" applyAlignment="1" applyProtection="1">
      <alignment horizontal="center" vertical="center"/>
    </xf>
    <xf numFmtId="49" fontId="11" fillId="0" borderId="19" xfId="2" applyNumberFormat="1" applyFont="1" applyFill="1" applyBorder="1" applyAlignment="1" applyProtection="1">
      <alignment horizontal="center" vertical="center"/>
    </xf>
    <xf numFmtId="177" fontId="11" fillId="0" borderId="48" xfId="2" applyNumberFormat="1" applyFont="1" applyFill="1" applyBorder="1" applyAlignment="1" applyProtection="1">
      <alignment horizontal="center" vertical="top" wrapText="1"/>
    </xf>
    <xf numFmtId="49" fontId="11" fillId="0" borderId="48" xfId="2" applyNumberFormat="1" applyFont="1" applyFill="1" applyBorder="1" applyAlignment="1" applyProtection="1">
      <alignment horizontal="center" vertical="center"/>
    </xf>
    <xf numFmtId="177" fontId="11" fillId="0" borderId="59" xfId="2" applyNumberFormat="1" applyFont="1" applyFill="1" applyBorder="1" applyAlignment="1" applyProtection="1">
      <alignment horizontal="center" vertical="center"/>
    </xf>
    <xf numFmtId="49" fontId="11" fillId="0" borderId="59" xfId="2" applyNumberFormat="1" applyFont="1" applyFill="1" applyBorder="1" applyAlignment="1" applyProtection="1">
      <alignment horizontal="center" vertical="center" wrapText="1"/>
    </xf>
    <xf numFmtId="177" fontId="11" fillId="0" borderId="60" xfId="2" applyNumberFormat="1" applyFont="1" applyFill="1" applyBorder="1" applyAlignment="1" applyProtection="1">
      <alignment horizontal="center" vertical="center"/>
    </xf>
    <xf numFmtId="177" fontId="11" fillId="0" borderId="60" xfId="1" applyNumberFormat="1" applyFont="1" applyFill="1" applyBorder="1" applyAlignment="1">
      <alignment horizontal="center" vertical="center"/>
    </xf>
    <xf numFmtId="177" fontId="5" fillId="0" borderId="60" xfId="2" applyNumberFormat="1" applyFont="1" applyFill="1" applyBorder="1" applyAlignment="1" applyProtection="1">
      <alignment horizontal="center" vertical="center"/>
    </xf>
    <xf numFmtId="49" fontId="5" fillId="0" borderId="61" xfId="2" applyNumberFormat="1" applyFont="1" applyFill="1" applyBorder="1" applyAlignment="1" applyProtection="1">
      <alignment horizontal="center" vertical="center"/>
    </xf>
    <xf numFmtId="49" fontId="11" fillId="0" borderId="21" xfId="2" applyNumberFormat="1" applyFont="1" applyFill="1" applyBorder="1" applyAlignment="1" applyProtection="1">
      <alignment horizontal="center" vertical="center" wrapText="1"/>
    </xf>
    <xf numFmtId="177" fontId="11" fillId="0" borderId="35" xfId="1" applyNumberFormat="1" applyFont="1" applyFill="1" applyBorder="1" applyAlignment="1">
      <alignment horizontal="center" vertical="center" wrapText="1"/>
    </xf>
    <xf numFmtId="181" fontId="11" fillId="0" borderId="7" xfId="0" applyNumberFormat="1" applyFont="1" applyFill="1" applyBorder="1" applyAlignment="1">
      <alignment horizontal="center" vertical="center" wrapText="1"/>
    </xf>
    <xf numFmtId="177" fontId="11" fillId="0" borderId="7" xfId="0" applyNumberFormat="1" applyFont="1" applyFill="1" applyBorder="1" applyAlignment="1">
      <alignment horizontal="center" vertical="center" wrapText="1"/>
    </xf>
    <xf numFmtId="177" fontId="11" fillId="0" borderId="34" xfId="1" applyNumberFormat="1" applyFont="1" applyFill="1" applyBorder="1" applyAlignment="1">
      <alignment horizontal="center" vertical="center" wrapText="1"/>
    </xf>
    <xf numFmtId="181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49" fontId="11" fillId="0" borderId="64" xfId="2" applyNumberFormat="1" applyFont="1" applyFill="1" applyBorder="1" applyAlignment="1" applyProtection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49" fontId="11" fillId="0" borderId="15" xfId="2" applyNumberFormat="1" applyFont="1" applyFill="1" applyBorder="1" applyAlignment="1" applyProtection="1">
      <alignment horizontal="center" vertical="center"/>
    </xf>
    <xf numFmtId="177" fontId="14" fillId="0" borderId="49" xfId="2" applyNumberFormat="1" applyFont="1" applyFill="1" applyBorder="1" applyAlignment="1" applyProtection="1">
      <alignment horizontal="center" vertical="center"/>
    </xf>
    <xf numFmtId="177" fontId="14" fillId="0" borderId="50" xfId="1" applyNumberFormat="1" applyFont="1" applyFill="1" applyBorder="1" applyAlignment="1">
      <alignment horizontal="center" vertical="center" wrapText="1"/>
    </xf>
    <xf numFmtId="177" fontId="14" fillId="0" borderId="51" xfId="1" applyNumberFormat="1" applyFont="1" applyFill="1" applyBorder="1" applyAlignment="1">
      <alignment horizontal="center" vertical="center" wrapText="1"/>
    </xf>
    <xf numFmtId="177" fontId="14" fillId="0" borderId="23" xfId="1" applyNumberFormat="1" applyFont="1" applyFill="1" applyBorder="1" applyAlignment="1">
      <alignment horizontal="center" vertical="center"/>
    </xf>
    <xf numFmtId="177" fontId="11" fillId="0" borderId="52" xfId="1" applyNumberFormat="1" applyFont="1" applyFill="1" applyBorder="1" applyAlignment="1">
      <alignment horizontal="center" vertical="center" wrapText="1"/>
    </xf>
    <xf numFmtId="177" fontId="11" fillId="0" borderId="52" xfId="1" applyNumberFormat="1" applyFont="1" applyFill="1" applyBorder="1" applyAlignment="1">
      <alignment horizontal="center" vertical="center"/>
    </xf>
    <xf numFmtId="177" fontId="14" fillId="0" borderId="53" xfId="1" applyNumberFormat="1" applyFont="1" applyFill="1" applyBorder="1" applyAlignment="1">
      <alignment horizontal="center" vertical="center" wrapText="1"/>
    </xf>
    <xf numFmtId="177" fontId="14" fillId="0" borderId="50" xfId="2" applyNumberFormat="1" applyFont="1" applyFill="1" applyBorder="1" applyAlignment="1" applyProtection="1">
      <alignment horizontal="center" vertical="center"/>
    </xf>
    <xf numFmtId="177" fontId="14" fillId="0" borderId="51" xfId="1" applyNumberFormat="1" applyFont="1" applyFill="1" applyBorder="1" applyAlignment="1">
      <alignment horizontal="center" vertical="center"/>
    </xf>
    <xf numFmtId="177" fontId="14" fillId="0" borderId="51" xfId="2" applyNumberFormat="1" applyFont="1" applyFill="1" applyBorder="1" applyAlignment="1" applyProtection="1">
      <alignment horizontal="center" vertical="center"/>
    </xf>
    <xf numFmtId="177" fontId="14" fillId="0" borderId="53" xfId="2" applyNumberFormat="1" applyFont="1" applyFill="1" applyBorder="1" applyAlignment="1" applyProtection="1">
      <alignment horizontal="center" vertical="center"/>
    </xf>
    <xf numFmtId="177" fontId="14" fillId="0" borderId="49" xfId="0" applyNumberFormat="1" applyFont="1" applyFill="1" applyBorder="1" applyAlignment="1">
      <alignment horizontal="center" vertical="center" wrapText="1"/>
    </xf>
    <xf numFmtId="181" fontId="11" fillId="0" borderId="50" xfId="0" applyNumberFormat="1" applyFont="1" applyFill="1" applyBorder="1" applyAlignment="1">
      <alignment horizontal="center" vertical="center" wrapText="1"/>
    </xf>
    <xf numFmtId="177" fontId="14" fillId="0" borderId="22" xfId="0" applyNumberFormat="1" applyFont="1" applyFill="1" applyBorder="1" applyAlignment="1">
      <alignment horizontal="center" vertical="center" wrapText="1"/>
    </xf>
    <xf numFmtId="181" fontId="11" fillId="0" borderId="51" xfId="0" applyNumberFormat="1" applyFont="1" applyFill="1" applyBorder="1" applyAlignment="1">
      <alignment horizontal="center" vertical="center" wrapText="1"/>
    </xf>
    <xf numFmtId="177" fontId="11" fillId="0" borderId="22" xfId="0" applyNumberFormat="1" applyFont="1" applyFill="1" applyBorder="1" applyAlignment="1">
      <alignment horizontal="center" vertical="center" wrapText="1"/>
    </xf>
    <xf numFmtId="177" fontId="11" fillId="0" borderId="23" xfId="0" applyNumberFormat="1" applyFont="1" applyFill="1" applyBorder="1" applyAlignment="1">
      <alignment horizontal="center" vertical="center" wrapText="1"/>
    </xf>
    <xf numFmtId="181" fontId="11" fillId="0" borderId="52" xfId="0" applyNumberFormat="1" applyFont="1" applyFill="1" applyBorder="1" applyAlignment="1">
      <alignment horizontal="center" vertical="center" wrapText="1"/>
    </xf>
    <xf numFmtId="177" fontId="11" fillId="0" borderId="52" xfId="0" applyNumberFormat="1" applyFont="1" applyFill="1" applyBorder="1" applyAlignment="1">
      <alignment horizontal="center" vertical="center" wrapText="1"/>
    </xf>
    <xf numFmtId="181" fontId="11" fillId="0" borderId="53" xfId="0" applyNumberFormat="1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 applyProtection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11" fillId="0" borderId="2" xfId="2" applyNumberFormat="1" applyFont="1" applyFill="1" applyBorder="1" applyAlignment="1" applyProtection="1">
      <alignment horizontal="center" vertical="center"/>
    </xf>
    <xf numFmtId="49" fontId="11" fillId="0" borderId="17" xfId="2" applyNumberFormat="1" applyFont="1" applyFill="1" applyBorder="1" applyAlignment="1" applyProtection="1">
      <alignment horizontal="center" vertical="center"/>
    </xf>
    <xf numFmtId="177" fontId="11" fillId="5" borderId="42" xfId="0" applyNumberFormat="1" applyFont="1" applyFill="1" applyBorder="1" applyAlignment="1">
      <alignment horizontal="center" vertical="center"/>
    </xf>
    <xf numFmtId="177" fontId="11" fillId="5" borderId="4" xfId="0" applyNumberFormat="1" applyFont="1" applyFill="1" applyBorder="1" applyAlignment="1">
      <alignment horizontal="center" vertical="center"/>
    </xf>
    <xf numFmtId="177" fontId="11" fillId="5" borderId="43" xfId="0" applyNumberFormat="1" applyFont="1" applyFill="1" applyBorder="1" applyAlignment="1">
      <alignment horizontal="center" vertical="center"/>
    </xf>
    <xf numFmtId="49" fontId="11" fillId="0" borderId="57" xfId="2" applyNumberFormat="1" applyFont="1" applyFill="1" applyBorder="1" applyAlignment="1" applyProtection="1">
      <alignment horizontal="center" vertical="center" wrapText="1"/>
    </xf>
    <xf numFmtId="49" fontId="11" fillId="0" borderId="58" xfId="2" applyNumberFormat="1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11" fillId="0" borderId="54" xfId="2" applyNumberFormat="1" applyFont="1" applyFill="1" applyBorder="1" applyAlignment="1" applyProtection="1">
      <alignment horizontal="center" vertical="center"/>
    </xf>
    <xf numFmtId="49" fontId="11" fillId="0" borderId="55" xfId="2" applyNumberFormat="1" applyFont="1" applyFill="1" applyBorder="1" applyAlignment="1" applyProtection="1">
      <alignment horizontal="center" vertical="center"/>
    </xf>
    <xf numFmtId="49" fontId="11" fillId="0" borderId="3" xfId="2" applyNumberFormat="1" applyFont="1" applyFill="1" applyBorder="1" applyAlignment="1" applyProtection="1">
      <alignment horizontal="center" vertical="center"/>
    </xf>
    <xf numFmtId="49" fontId="11" fillId="0" borderId="2" xfId="2" applyNumberFormat="1" applyFont="1" applyFill="1" applyBorder="1" applyAlignment="1" applyProtection="1">
      <alignment horizontal="center" vertical="center"/>
    </xf>
    <xf numFmtId="49" fontId="11" fillId="0" borderId="7" xfId="2" applyNumberFormat="1" applyFont="1" applyFill="1" applyBorder="1" applyAlignment="1" applyProtection="1">
      <alignment horizontal="center" vertical="center"/>
    </xf>
    <xf numFmtId="49" fontId="11" fillId="0" borderId="1" xfId="2" applyNumberFormat="1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43" xfId="0" applyFont="1" applyFill="1" applyBorder="1" applyAlignment="1">
      <alignment horizontal="center" vertical="center"/>
    </xf>
    <xf numFmtId="49" fontId="11" fillId="0" borderId="33" xfId="2" applyNumberFormat="1" applyFont="1" applyFill="1" applyBorder="1" applyAlignment="1" applyProtection="1">
      <alignment horizontal="center" vertical="center"/>
    </xf>
    <xf numFmtId="49" fontId="11" fillId="0" borderId="17" xfId="2" applyNumberFormat="1" applyFont="1" applyFill="1" applyBorder="1" applyAlignment="1" applyProtection="1">
      <alignment horizontal="center" vertical="center"/>
    </xf>
    <xf numFmtId="49" fontId="11" fillId="0" borderId="56" xfId="2" applyNumberFormat="1" applyFont="1" applyFill="1" applyBorder="1" applyAlignment="1" applyProtection="1">
      <alignment horizontal="center" vertical="center"/>
    </xf>
    <xf numFmtId="49" fontId="11" fillId="0" borderId="19" xfId="2" applyNumberFormat="1" applyFont="1" applyFill="1" applyBorder="1" applyAlignment="1" applyProtection="1">
      <alignment horizontal="center" vertical="center"/>
    </xf>
    <xf numFmtId="49" fontId="11" fillId="0" borderId="8" xfId="2" applyNumberFormat="1" applyFont="1" applyFill="1" applyBorder="1" applyAlignment="1" applyProtection="1">
      <alignment horizontal="center" vertical="center"/>
    </xf>
    <xf numFmtId="49" fontId="11" fillId="0" borderId="10" xfId="2" applyNumberFormat="1" applyFont="1" applyFill="1" applyBorder="1" applyAlignment="1" applyProtection="1">
      <alignment horizontal="center" vertical="center"/>
    </xf>
    <xf numFmtId="49" fontId="11" fillId="0" borderId="3" xfId="2" applyNumberFormat="1" applyFont="1" applyFill="1" applyBorder="1" applyAlignment="1" applyProtection="1">
      <alignment horizontal="center" vertical="center" wrapText="1"/>
    </xf>
    <xf numFmtId="49" fontId="11" fillId="0" borderId="2" xfId="2" applyNumberFormat="1" applyFont="1" applyFill="1" applyBorder="1" applyAlignment="1" applyProtection="1">
      <alignment horizontal="center" vertical="center" wrapText="1"/>
    </xf>
    <xf numFmtId="49" fontId="11" fillId="0" borderId="41" xfId="2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179" fontId="11" fillId="0" borderId="15" xfId="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11" fillId="0" borderId="14" xfId="2" applyNumberFormat="1" applyFont="1" applyFill="1" applyBorder="1" applyAlignment="1" applyProtection="1">
      <alignment horizontal="center" vertical="center"/>
    </xf>
    <xf numFmtId="49" fontId="14" fillId="0" borderId="14" xfId="2" applyNumberFormat="1" applyFont="1" applyFill="1" applyBorder="1" applyAlignment="1" applyProtection="1">
      <alignment horizontal="center" vertical="center" wrapText="1"/>
    </xf>
    <xf numFmtId="49" fontId="14" fillId="0" borderId="7" xfId="2" applyNumberFormat="1" applyFont="1" applyFill="1" applyBorder="1" applyAlignment="1" applyProtection="1">
      <alignment horizontal="center" vertical="center" wrapText="1"/>
    </xf>
    <xf numFmtId="0" fontId="11" fillId="0" borderId="47" xfId="0" applyFont="1" applyFill="1" applyBorder="1" applyAlignment="1">
      <alignment horizontal="center" vertical="center"/>
    </xf>
    <xf numFmtId="180" fontId="11" fillId="0" borderId="7" xfId="2" applyNumberFormat="1" applyFont="1" applyFill="1" applyBorder="1" applyAlignment="1" applyProtection="1">
      <alignment horizontal="center" vertical="center"/>
    </xf>
    <xf numFmtId="180" fontId="11" fillId="0" borderId="1" xfId="2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5" fillId="0" borderId="1" xfId="2" applyFont="1" applyFill="1" applyBorder="1" applyAlignment="1" applyProtection="1">
      <alignment horizontal="center" vertical="center"/>
    </xf>
    <xf numFmtId="49" fontId="5" fillId="0" borderId="1" xfId="2" applyNumberFormat="1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182" fontId="11" fillId="0" borderId="15" xfId="2" applyNumberFormat="1" applyFont="1" applyFill="1" applyBorder="1" applyAlignment="1" applyProtection="1">
      <alignment horizontal="center" vertical="center"/>
    </xf>
    <xf numFmtId="182" fontId="11" fillId="0" borderId="63" xfId="2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11" fillId="0" borderId="9" xfId="2" applyNumberFormat="1" applyFont="1" applyFill="1" applyBorder="1" applyAlignment="1" applyProtection="1">
      <alignment horizontal="center" vertical="center"/>
    </xf>
    <xf numFmtId="49" fontId="11" fillId="0" borderId="16" xfId="2" applyNumberFormat="1" applyFont="1" applyFill="1" applyBorder="1" applyAlignment="1" applyProtection="1">
      <alignment horizontal="center" vertical="center"/>
    </xf>
    <xf numFmtId="49" fontId="11" fillId="0" borderId="11" xfId="2" applyNumberFormat="1" applyFont="1" applyFill="1" applyBorder="1" applyAlignment="1" applyProtection="1">
      <alignment horizontal="center" vertical="center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177" fontId="11" fillId="4" borderId="28" xfId="0" applyNumberFormat="1" applyFont="1" applyFill="1" applyBorder="1" applyAlignment="1">
      <alignment horizontal="center" vertical="center"/>
    </xf>
    <xf numFmtId="177" fontId="11" fillId="4" borderId="25" xfId="0" applyNumberFormat="1" applyFont="1" applyFill="1" applyBorder="1" applyAlignment="1">
      <alignment horizontal="center" vertical="center"/>
    </xf>
    <xf numFmtId="177" fontId="11" fillId="4" borderId="29" xfId="0" applyNumberFormat="1" applyFont="1" applyFill="1" applyBorder="1" applyAlignment="1">
      <alignment horizontal="center" vertical="center"/>
    </xf>
    <xf numFmtId="177" fontId="11" fillId="4" borderId="27" xfId="0" applyNumberFormat="1" applyFont="1" applyFill="1" applyBorder="1" applyAlignment="1">
      <alignment horizontal="center" vertical="center"/>
    </xf>
    <xf numFmtId="177" fontId="11" fillId="3" borderId="28" xfId="0" applyNumberFormat="1" applyFont="1" applyFill="1" applyBorder="1" applyAlignment="1">
      <alignment horizontal="center" vertical="center"/>
    </xf>
    <xf numFmtId="177" fontId="11" fillId="3" borderId="24" xfId="0" applyNumberFormat="1" applyFont="1" applyFill="1" applyBorder="1" applyAlignment="1">
      <alignment horizontal="center" vertical="center"/>
    </xf>
    <xf numFmtId="177" fontId="11" fillId="3" borderId="25" xfId="0" applyNumberFormat="1" applyFont="1" applyFill="1" applyBorder="1" applyAlignment="1">
      <alignment horizontal="center" vertical="center"/>
    </xf>
    <xf numFmtId="177" fontId="11" fillId="3" borderId="29" xfId="0" applyNumberFormat="1" applyFont="1" applyFill="1" applyBorder="1" applyAlignment="1">
      <alignment horizontal="center" vertical="center"/>
    </xf>
    <xf numFmtId="177" fontId="11" fillId="3" borderId="26" xfId="0" applyNumberFormat="1" applyFont="1" applyFill="1" applyBorder="1" applyAlignment="1">
      <alignment horizontal="center" vertical="center"/>
    </xf>
    <xf numFmtId="177" fontId="11" fillId="3" borderId="27" xfId="0" applyNumberFormat="1" applyFont="1" applyFill="1" applyBorder="1" applyAlignment="1">
      <alignment horizontal="center" vertical="center"/>
    </xf>
    <xf numFmtId="49" fontId="11" fillId="0" borderId="30" xfId="2" applyNumberFormat="1" applyFont="1" applyFill="1" applyBorder="1" applyAlignment="1" applyProtection="1">
      <alignment horizontal="center" vertical="center" wrapText="1"/>
    </xf>
    <xf numFmtId="49" fontId="11" fillId="0" borderId="31" xfId="2" applyNumberFormat="1" applyFont="1" applyFill="1" applyBorder="1" applyAlignment="1" applyProtection="1">
      <alignment horizontal="center" vertical="center" wrapText="1"/>
    </xf>
    <xf numFmtId="49" fontId="11" fillId="0" borderId="32" xfId="2" applyNumberFormat="1" applyFont="1" applyFill="1" applyBorder="1" applyAlignment="1" applyProtection="1">
      <alignment horizontal="center" vertical="center" wrapText="1"/>
    </xf>
    <xf numFmtId="49" fontId="11" fillId="0" borderId="36" xfId="2" applyNumberFormat="1" applyFont="1" applyFill="1" applyBorder="1" applyAlignment="1" applyProtection="1">
      <alignment horizontal="center" vertical="center"/>
    </xf>
    <xf numFmtId="49" fontId="11" fillId="0" borderId="37" xfId="2" applyNumberFormat="1" applyFont="1" applyFill="1" applyBorder="1" applyAlignment="1" applyProtection="1">
      <alignment horizontal="center" vertical="center"/>
    </xf>
    <xf numFmtId="0" fontId="11" fillId="0" borderId="49" xfId="2" applyFont="1" applyFill="1" applyBorder="1" applyAlignment="1" applyProtection="1">
      <alignment horizontal="center" vertical="center"/>
    </xf>
    <xf numFmtId="49" fontId="11" fillId="0" borderId="65" xfId="2" applyNumberFormat="1" applyFont="1" applyFill="1" applyBorder="1" applyAlignment="1" applyProtection="1">
      <alignment horizontal="center" vertical="center" wrapText="1"/>
    </xf>
    <xf numFmtId="0" fontId="11" fillId="0" borderId="22" xfId="2" applyFont="1" applyFill="1" applyBorder="1" applyAlignment="1" applyProtection="1">
      <alignment horizontal="center" vertical="center"/>
    </xf>
    <xf numFmtId="49" fontId="11" fillId="0" borderId="50" xfId="2" applyNumberFormat="1" applyFont="1" applyFill="1" applyBorder="1" applyAlignment="1" applyProtection="1">
      <alignment horizontal="center" vertical="center" wrapText="1"/>
    </xf>
    <xf numFmtId="49" fontId="11" fillId="0" borderId="50" xfId="2" applyNumberFormat="1" applyFont="1" applyFill="1" applyBorder="1" applyAlignment="1" applyProtection="1">
      <alignment horizontal="center" vertical="center"/>
    </xf>
    <xf numFmtId="49" fontId="11" fillId="0" borderId="51" xfId="2" applyNumberFormat="1" applyFont="1" applyFill="1" applyBorder="1" applyAlignment="1" applyProtection="1">
      <alignment horizontal="center" vertical="center"/>
    </xf>
    <xf numFmtId="0" fontId="11" fillId="0" borderId="38" xfId="2" applyFont="1" applyFill="1" applyBorder="1" applyAlignment="1" applyProtection="1">
      <alignment vertical="center"/>
    </xf>
    <xf numFmtId="0" fontId="11" fillId="0" borderId="12" xfId="2" applyFont="1" applyFill="1" applyBorder="1" applyAlignment="1" applyProtection="1">
      <alignment vertical="center"/>
    </xf>
    <xf numFmtId="0" fontId="11" fillId="0" borderId="66" xfId="2" applyFont="1" applyFill="1" applyBorder="1" applyAlignment="1" applyProtection="1">
      <alignment horizontal="center" vertical="center"/>
    </xf>
    <xf numFmtId="177" fontId="11" fillId="0" borderId="67" xfId="2" applyNumberFormat="1" applyFont="1" applyFill="1" applyBorder="1" applyAlignment="1" applyProtection="1">
      <alignment horizontal="center" vertical="center"/>
    </xf>
    <xf numFmtId="49" fontId="11" fillId="0" borderId="53" xfId="2" applyNumberFormat="1" applyFont="1" applyFill="1" applyBorder="1" applyAlignment="1" applyProtection="1">
      <alignment horizontal="center" vertical="center"/>
    </xf>
  </cellXfs>
  <cellStyles count="3">
    <cellStyle name="一般" xfId="0" builtinId="0" customBuiltin="1"/>
    <cellStyle name="一般_Sheet1" xfId="2"/>
    <cellStyle name="千分位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"/>
  <sheetViews>
    <sheetView zoomScale="80" zoomScaleNormal="80" workbookViewId="0">
      <selection activeCell="N12" sqref="N12"/>
    </sheetView>
  </sheetViews>
  <sheetFormatPr defaultColWidth="10" defaultRowHeight="16.5" x14ac:dyDescent="0.25"/>
  <cols>
    <col min="1" max="1" width="8.25" style="1" customWidth="1"/>
    <col min="2" max="2" width="16.25" style="2" bestFit="1" customWidth="1"/>
    <col min="3" max="3" width="12.875" style="2" customWidth="1"/>
    <col min="4" max="4" width="15.5" style="2" customWidth="1"/>
    <col min="5" max="5" width="16.25" style="2" customWidth="1"/>
    <col min="6" max="6" width="15.375" style="2" customWidth="1"/>
    <col min="7" max="7" width="26.125" style="9" customWidth="1"/>
    <col min="8" max="8" width="14.5" style="9" customWidth="1"/>
    <col min="9" max="9" width="12.125" style="9" customWidth="1"/>
    <col min="10" max="10" width="12.125" style="2" customWidth="1"/>
    <col min="11" max="11" width="14.25" style="2" customWidth="1"/>
    <col min="12" max="12" width="18.375" style="2" customWidth="1"/>
    <col min="13" max="13" width="15.25" style="2" bestFit="1" customWidth="1"/>
    <col min="14" max="14" width="14.5" style="10" bestFit="1" customWidth="1"/>
    <col min="15" max="15" width="25.125" style="10" customWidth="1"/>
    <col min="16" max="16" width="9.5" style="2" customWidth="1"/>
    <col min="17" max="17" width="10.5" style="2" bestFit="1" customWidth="1"/>
    <col min="18" max="27" width="10" style="2" customWidth="1"/>
    <col min="28" max="28" width="10" style="1" customWidth="1"/>
    <col min="29" max="16384" width="10" style="1"/>
  </cols>
  <sheetData>
    <row r="1" spans="1:27" ht="75" customHeight="1" thickBot="1" x14ac:dyDescent="0.3">
      <c r="A1" s="121" t="s">
        <v>89</v>
      </c>
      <c r="B1" s="121"/>
      <c r="C1" s="112" t="s">
        <v>42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27" s="4" customFormat="1" ht="19.5" customHeight="1" thickBot="1" x14ac:dyDescent="0.3">
      <c r="A2" s="127" t="s">
        <v>14</v>
      </c>
      <c r="B2" s="115" t="s">
        <v>35</v>
      </c>
      <c r="C2" s="131" t="s">
        <v>57</v>
      </c>
      <c r="D2" s="133" t="s">
        <v>43</v>
      </c>
      <c r="E2" s="122" t="s">
        <v>0</v>
      </c>
      <c r="F2" s="124" t="s">
        <v>2</v>
      </c>
      <c r="G2" s="125"/>
      <c r="H2" s="126"/>
      <c r="I2" s="107" t="s">
        <v>3</v>
      </c>
      <c r="J2" s="108"/>
      <c r="K2" s="108"/>
      <c r="L2" s="108"/>
      <c r="M2" s="109"/>
      <c r="N2" s="110" t="s">
        <v>31</v>
      </c>
      <c r="O2" s="113" t="s">
        <v>1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3" customFormat="1" ht="88.9" customHeight="1" thickBot="1" x14ac:dyDescent="0.3">
      <c r="A3" s="128"/>
      <c r="B3" s="116"/>
      <c r="C3" s="132"/>
      <c r="D3" s="134"/>
      <c r="E3" s="123"/>
      <c r="F3" s="22" t="s">
        <v>17</v>
      </c>
      <c r="G3" s="23" t="s">
        <v>32</v>
      </c>
      <c r="H3" s="24" t="s">
        <v>9</v>
      </c>
      <c r="I3" s="33" t="s">
        <v>85</v>
      </c>
      <c r="J3" s="34" t="s">
        <v>4</v>
      </c>
      <c r="K3" s="35" t="s">
        <v>5</v>
      </c>
      <c r="L3" s="36" t="s">
        <v>36</v>
      </c>
      <c r="M3" s="37" t="s">
        <v>33</v>
      </c>
      <c r="N3" s="111"/>
      <c r="O3" s="114"/>
      <c r="P3" s="5"/>
      <c r="Q3" s="5"/>
    </row>
    <row r="4" spans="1:27" s="3" customFormat="1" ht="40.5" customHeight="1" x14ac:dyDescent="0.25">
      <c r="A4" s="140" t="s">
        <v>55</v>
      </c>
      <c r="B4" s="138" t="s">
        <v>46</v>
      </c>
      <c r="C4" s="140" t="s">
        <v>53</v>
      </c>
      <c r="D4" s="141" t="s">
        <v>52</v>
      </c>
      <c r="E4" s="143" t="s">
        <v>56</v>
      </c>
      <c r="F4" s="41">
        <v>33200</v>
      </c>
      <c r="G4" s="21" t="s">
        <v>54</v>
      </c>
      <c r="H4" s="42">
        <v>34200</v>
      </c>
      <c r="I4" s="41">
        <v>870</v>
      </c>
      <c r="J4" s="38">
        <v>540</v>
      </c>
      <c r="K4" s="39">
        <v>0</v>
      </c>
      <c r="L4" s="39" t="s">
        <v>6</v>
      </c>
      <c r="M4" s="57">
        <f>I4+J4+K4+100</f>
        <v>1510</v>
      </c>
      <c r="N4" s="67">
        <f>H4-M4</f>
        <v>32690</v>
      </c>
      <c r="O4" s="129" t="s">
        <v>95</v>
      </c>
      <c r="P4" s="5"/>
      <c r="Q4" s="5"/>
    </row>
    <row r="5" spans="1:27" s="3" customFormat="1" ht="23.25" customHeight="1" x14ac:dyDescent="0.25">
      <c r="A5" s="117"/>
      <c r="B5" s="139"/>
      <c r="C5" s="117"/>
      <c r="D5" s="142"/>
      <c r="E5" s="119"/>
      <c r="F5" s="41"/>
      <c r="G5" s="26" t="s">
        <v>15</v>
      </c>
      <c r="H5" s="42" t="s">
        <v>86</v>
      </c>
      <c r="I5" s="58"/>
      <c r="J5" s="40"/>
      <c r="K5" s="21"/>
      <c r="L5" s="39"/>
      <c r="M5" s="57"/>
      <c r="N5" s="68" t="s">
        <v>87</v>
      </c>
      <c r="O5" s="130"/>
      <c r="P5" s="5"/>
      <c r="Q5" s="5"/>
    </row>
    <row r="6" spans="1:27" s="6" customFormat="1" ht="42" x14ac:dyDescent="0.25">
      <c r="A6" s="135" t="s">
        <v>81</v>
      </c>
      <c r="B6" s="117" t="s">
        <v>27</v>
      </c>
      <c r="C6" s="144" t="s">
        <v>60</v>
      </c>
      <c r="D6" s="117" t="s">
        <v>47</v>
      </c>
      <c r="E6" s="119" t="s">
        <v>22</v>
      </c>
      <c r="F6" s="41">
        <v>33200</v>
      </c>
      <c r="G6" s="27" t="s">
        <v>26</v>
      </c>
      <c r="H6" s="42">
        <v>36200</v>
      </c>
      <c r="I6" s="41">
        <v>908</v>
      </c>
      <c r="J6" s="25">
        <v>563</v>
      </c>
      <c r="K6" s="39">
        <v>0</v>
      </c>
      <c r="L6" s="39" t="s">
        <v>6</v>
      </c>
      <c r="M6" s="57">
        <f>I6+J6+K6+100</f>
        <v>1571</v>
      </c>
      <c r="N6" s="67">
        <f>H6-M6</f>
        <v>34629</v>
      </c>
      <c r="O6" s="64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s="6" customFormat="1" ht="21" x14ac:dyDescent="0.25">
      <c r="A7" s="117"/>
      <c r="B7" s="118"/>
      <c r="C7" s="145"/>
      <c r="D7" s="118"/>
      <c r="E7" s="120"/>
      <c r="F7" s="43"/>
      <c r="G7" s="26" t="s">
        <v>15</v>
      </c>
      <c r="H7" s="44">
        <v>33200</v>
      </c>
      <c r="I7" s="46"/>
      <c r="J7" s="17"/>
      <c r="K7" s="26"/>
      <c r="L7" s="26"/>
      <c r="M7" s="59"/>
      <c r="N7" s="69">
        <f>H7</f>
        <v>33200</v>
      </c>
      <c r="O7" s="6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s="6" customFormat="1" ht="42" x14ac:dyDescent="0.25">
      <c r="A8" s="135" t="s">
        <v>82</v>
      </c>
      <c r="B8" s="117" t="s">
        <v>25</v>
      </c>
      <c r="C8" s="144" t="s">
        <v>10</v>
      </c>
      <c r="D8" s="117" t="s">
        <v>48</v>
      </c>
      <c r="E8" s="119" t="s">
        <v>20</v>
      </c>
      <c r="F8" s="41">
        <v>36200</v>
      </c>
      <c r="G8" s="27" t="s">
        <v>92</v>
      </c>
      <c r="H8" s="42">
        <v>39200</v>
      </c>
      <c r="I8" s="45">
        <v>1002</v>
      </c>
      <c r="J8" s="29">
        <v>622</v>
      </c>
      <c r="K8" s="39">
        <v>0</v>
      </c>
      <c r="L8" s="39" t="s">
        <v>6</v>
      </c>
      <c r="M8" s="57">
        <f>I8+J8+K8+100</f>
        <v>1724</v>
      </c>
      <c r="N8" s="67">
        <f>H8-M8</f>
        <v>37476</v>
      </c>
      <c r="O8" s="64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s="6" customFormat="1" ht="21" x14ac:dyDescent="0.25">
      <c r="A9" s="117"/>
      <c r="B9" s="118"/>
      <c r="C9" s="145"/>
      <c r="D9" s="118"/>
      <c r="E9" s="120"/>
      <c r="F9" s="43"/>
      <c r="G9" s="26" t="s">
        <v>15</v>
      </c>
      <c r="H9" s="44">
        <v>36200</v>
      </c>
      <c r="I9" s="46"/>
      <c r="J9" s="17"/>
      <c r="K9" s="26"/>
      <c r="L9" s="26"/>
      <c r="M9" s="59"/>
      <c r="N9" s="69">
        <f>H9</f>
        <v>36200</v>
      </c>
      <c r="O9" s="65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s="6" customFormat="1" ht="42" x14ac:dyDescent="0.25">
      <c r="A10" s="135" t="s">
        <v>83</v>
      </c>
      <c r="B10" s="118" t="s">
        <v>23</v>
      </c>
      <c r="C10" s="118" t="s">
        <v>50</v>
      </c>
      <c r="D10" s="118" t="s">
        <v>49</v>
      </c>
      <c r="E10" s="120" t="s">
        <v>21</v>
      </c>
      <c r="F10" s="45">
        <v>39200</v>
      </c>
      <c r="G10" s="28" t="s">
        <v>93</v>
      </c>
      <c r="H10" s="44">
        <v>42200</v>
      </c>
      <c r="I10" s="45">
        <v>1050</v>
      </c>
      <c r="J10" s="29">
        <v>651</v>
      </c>
      <c r="K10" s="17">
        <v>500</v>
      </c>
      <c r="L10" s="26" t="s">
        <v>6</v>
      </c>
      <c r="M10" s="57">
        <f>I10+J10+K10+100</f>
        <v>2301</v>
      </c>
      <c r="N10" s="69">
        <f>H10-M10</f>
        <v>39899</v>
      </c>
      <c r="O10" s="66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s="6" customFormat="1" ht="21" x14ac:dyDescent="0.25">
      <c r="A11" s="117"/>
      <c r="B11" s="118"/>
      <c r="C11" s="118"/>
      <c r="D11" s="118"/>
      <c r="E11" s="120"/>
      <c r="F11" s="46"/>
      <c r="G11" s="26" t="s">
        <v>15</v>
      </c>
      <c r="H11" s="44">
        <v>39200</v>
      </c>
      <c r="I11" s="46"/>
      <c r="J11" s="16"/>
      <c r="K11" s="17"/>
      <c r="L11" s="17"/>
      <c r="M11" s="59"/>
      <c r="N11" s="70">
        <f>H11</f>
        <v>39200</v>
      </c>
      <c r="O11" s="66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s="6" customFormat="1" ht="63" x14ac:dyDescent="0.25">
      <c r="A12" s="135" t="s">
        <v>84</v>
      </c>
      <c r="B12" s="136" t="s">
        <v>30</v>
      </c>
      <c r="C12" s="136" t="s">
        <v>11</v>
      </c>
      <c r="D12" s="136" t="s">
        <v>51</v>
      </c>
      <c r="E12" s="137" t="s">
        <v>24</v>
      </c>
      <c r="F12" s="47">
        <v>39200</v>
      </c>
      <c r="G12" s="28" t="s">
        <v>94</v>
      </c>
      <c r="H12" s="44">
        <v>44200</v>
      </c>
      <c r="I12" s="45">
        <v>1145</v>
      </c>
      <c r="J12" s="29">
        <v>710</v>
      </c>
      <c r="K12" s="17">
        <v>1000</v>
      </c>
      <c r="L12" s="26" t="s">
        <v>6</v>
      </c>
      <c r="M12" s="57">
        <f>I12+J12+K12+100</f>
        <v>2955</v>
      </c>
      <c r="N12" s="69">
        <f>H12-M12</f>
        <v>41245</v>
      </c>
      <c r="O12" s="66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s="6" customFormat="1" ht="21" x14ac:dyDescent="0.25">
      <c r="A13" s="117"/>
      <c r="B13" s="136"/>
      <c r="C13" s="136"/>
      <c r="D13" s="136"/>
      <c r="E13" s="137"/>
      <c r="F13" s="48"/>
      <c r="G13" s="26" t="s">
        <v>16</v>
      </c>
      <c r="H13" s="44">
        <v>39200</v>
      </c>
      <c r="I13" s="46"/>
      <c r="J13" s="16"/>
      <c r="K13" s="17"/>
      <c r="L13" s="26"/>
      <c r="M13" s="59"/>
      <c r="N13" s="69">
        <f>H13</f>
        <v>39200</v>
      </c>
      <c r="O13" s="66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s="6" customFormat="1" ht="19.5" x14ac:dyDescent="0.25">
      <c r="A14" s="147">
        <v>6</v>
      </c>
      <c r="B14" s="148"/>
      <c r="C14" s="148"/>
      <c r="D14" s="148"/>
      <c r="E14" s="149"/>
      <c r="F14" s="49"/>
      <c r="G14" s="31"/>
      <c r="H14" s="50"/>
      <c r="I14" s="49"/>
      <c r="J14" s="12"/>
      <c r="K14" s="30"/>
      <c r="L14" s="32"/>
      <c r="M14" s="60"/>
      <c r="N14" s="71"/>
      <c r="O14" s="56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s="6" customFormat="1" ht="20.25" thickBot="1" x14ac:dyDescent="0.3">
      <c r="A15" s="147"/>
      <c r="B15" s="148"/>
      <c r="C15" s="148"/>
      <c r="D15" s="148"/>
      <c r="E15" s="149"/>
      <c r="F15" s="51"/>
      <c r="G15" s="52"/>
      <c r="H15" s="53"/>
      <c r="I15" s="51"/>
      <c r="J15" s="61"/>
      <c r="K15" s="62"/>
      <c r="L15" s="62"/>
      <c r="M15" s="63"/>
      <c r="N15" s="72"/>
      <c r="O15" s="56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6" ht="25.5" x14ac:dyDescent="0.25">
      <c r="A17" s="7" t="s">
        <v>7</v>
      </c>
      <c r="B17" s="1"/>
      <c r="F17" s="8"/>
      <c r="G17" s="7"/>
      <c r="H17" s="7" t="s">
        <v>8</v>
      </c>
      <c r="J17" s="9"/>
      <c r="N17" s="2"/>
      <c r="P17" s="10"/>
    </row>
    <row r="18" spans="1:16" ht="132" customHeight="1" x14ac:dyDescent="0.25">
      <c r="A18" s="146" t="s">
        <v>88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</row>
    <row r="19" spans="1:16" x14ac:dyDescent="0.25">
      <c r="B19" s="14"/>
    </row>
  </sheetData>
  <mergeCells count="43">
    <mergeCell ref="A18:P18"/>
    <mergeCell ref="A8:A9"/>
    <mergeCell ref="B8:B9"/>
    <mergeCell ref="C8:C9"/>
    <mergeCell ref="D8:D9"/>
    <mergeCell ref="E8:E9"/>
    <mergeCell ref="A14:A15"/>
    <mergeCell ref="B14:B15"/>
    <mergeCell ref="C14:C15"/>
    <mergeCell ref="D14:D15"/>
    <mergeCell ref="E14:E15"/>
    <mergeCell ref="A10:A11"/>
    <mergeCell ref="B10:B11"/>
    <mergeCell ref="C10:C11"/>
    <mergeCell ref="D10:D11"/>
    <mergeCell ref="E10:E11"/>
    <mergeCell ref="O4:O5"/>
    <mergeCell ref="C2:C3"/>
    <mergeCell ref="D2:D3"/>
    <mergeCell ref="A12:A13"/>
    <mergeCell ref="B12:B13"/>
    <mergeCell ref="C12:C13"/>
    <mergeCell ref="D12:D13"/>
    <mergeCell ref="E12:E13"/>
    <mergeCell ref="B4:B5"/>
    <mergeCell ref="A4:A5"/>
    <mergeCell ref="C4:C5"/>
    <mergeCell ref="D4:D5"/>
    <mergeCell ref="E4:E5"/>
    <mergeCell ref="A6:A7"/>
    <mergeCell ref="B6:B7"/>
    <mergeCell ref="C6:C7"/>
    <mergeCell ref="D6:D7"/>
    <mergeCell ref="E6:E7"/>
    <mergeCell ref="A1:B1"/>
    <mergeCell ref="E2:E3"/>
    <mergeCell ref="F2:H2"/>
    <mergeCell ref="A2:A3"/>
    <mergeCell ref="I2:M2"/>
    <mergeCell ref="N2:N3"/>
    <mergeCell ref="C1:O1"/>
    <mergeCell ref="O2:O3"/>
    <mergeCell ref="B2:B3"/>
  </mergeCells>
  <phoneticPr fontId="9" type="noConversion"/>
  <pageMargins left="0.7" right="0.7" top="0.75" bottom="0.75" header="0.3" footer="0.3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"/>
  <sheetViews>
    <sheetView tabSelected="1" zoomScale="80" zoomScaleNormal="80" workbookViewId="0">
      <selection activeCell="A13" sqref="A13:Q13"/>
    </sheetView>
  </sheetViews>
  <sheetFormatPr defaultColWidth="10" defaultRowHeight="16.5" x14ac:dyDescent="0.25"/>
  <cols>
    <col min="1" max="1" width="7.125" style="1" customWidth="1"/>
    <col min="2" max="2" width="17.25" style="2" customWidth="1"/>
    <col min="3" max="3" width="13.75" style="2" customWidth="1"/>
    <col min="4" max="4" width="15" style="2" customWidth="1"/>
    <col min="5" max="5" width="15.375" style="2" customWidth="1"/>
    <col min="6" max="6" width="23.75" style="9" customWidth="1"/>
    <col min="7" max="7" width="13.75" style="2" customWidth="1"/>
    <col min="8" max="8" width="15.75" style="9" customWidth="1"/>
    <col min="9" max="9" width="13.125" style="9" customWidth="1"/>
    <col min="10" max="10" width="12.875" style="2" customWidth="1"/>
    <col min="11" max="13" width="14.25" style="2" customWidth="1"/>
    <col min="14" max="14" width="18.375" style="2" customWidth="1"/>
    <col min="15" max="15" width="14.75" style="10" customWidth="1"/>
    <col min="16" max="16" width="23.125" style="10" customWidth="1"/>
    <col min="17" max="17" width="9.5" style="2" customWidth="1"/>
    <col min="18" max="18" width="10.5" style="2" bestFit="1" customWidth="1"/>
    <col min="19" max="28" width="10" style="2" customWidth="1"/>
    <col min="29" max="29" width="10" style="1" customWidth="1"/>
    <col min="30" max="16384" width="10" style="1"/>
  </cols>
  <sheetData>
    <row r="1" spans="1:28" ht="75" customHeight="1" thickBot="1" x14ac:dyDescent="0.3">
      <c r="A1" s="11" t="s">
        <v>90</v>
      </c>
      <c r="B1" s="1"/>
      <c r="C1" s="1"/>
      <c r="D1" s="154" t="s">
        <v>38</v>
      </c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12"/>
      <c r="P1" s="13"/>
    </row>
    <row r="2" spans="1:28" s="4" customFormat="1" ht="19.5" customHeight="1" thickBot="1" x14ac:dyDescent="0.3">
      <c r="A2" s="177"/>
      <c r="B2" s="19" t="s">
        <v>37</v>
      </c>
      <c r="C2" s="150" t="s">
        <v>59</v>
      </c>
      <c r="D2" s="151"/>
      <c r="E2" s="158" t="s">
        <v>39</v>
      </c>
      <c r="F2" s="159"/>
      <c r="G2" s="159"/>
      <c r="H2" s="160"/>
      <c r="I2" s="164" t="s">
        <v>40</v>
      </c>
      <c r="J2" s="165"/>
      <c r="K2" s="168" t="s">
        <v>18</v>
      </c>
      <c r="L2" s="169"/>
      <c r="M2" s="169"/>
      <c r="N2" s="170"/>
      <c r="O2" s="174" t="s">
        <v>80</v>
      </c>
      <c r="P2" s="155" t="s">
        <v>1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4" customFormat="1" ht="24" customHeight="1" thickBot="1" x14ac:dyDescent="0.3">
      <c r="A3" s="178"/>
      <c r="B3" s="20">
        <v>25</v>
      </c>
      <c r="C3" s="152">
        <v>5</v>
      </c>
      <c r="D3" s="153"/>
      <c r="E3" s="161"/>
      <c r="F3" s="162"/>
      <c r="G3" s="162"/>
      <c r="H3" s="163"/>
      <c r="I3" s="166"/>
      <c r="J3" s="167"/>
      <c r="K3" s="171"/>
      <c r="L3" s="172"/>
      <c r="M3" s="172"/>
      <c r="N3" s="173"/>
      <c r="O3" s="175"/>
      <c r="P3" s="156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3" customFormat="1" ht="88.9" customHeight="1" thickBot="1" x14ac:dyDescent="0.3">
      <c r="A4" s="18" t="s">
        <v>14</v>
      </c>
      <c r="B4" s="106" t="s">
        <v>13</v>
      </c>
      <c r="C4" s="105" t="s">
        <v>58</v>
      </c>
      <c r="D4" s="80" t="s">
        <v>41</v>
      </c>
      <c r="E4" s="22" t="s">
        <v>69</v>
      </c>
      <c r="F4" s="23" t="s">
        <v>34</v>
      </c>
      <c r="G4" s="34" t="s">
        <v>70</v>
      </c>
      <c r="H4" s="73" t="s">
        <v>71</v>
      </c>
      <c r="I4" s="22" t="s">
        <v>72</v>
      </c>
      <c r="J4" s="73" t="s">
        <v>73</v>
      </c>
      <c r="K4" s="22" t="s">
        <v>74</v>
      </c>
      <c r="L4" s="35" t="s">
        <v>75</v>
      </c>
      <c r="M4" s="35" t="s">
        <v>76</v>
      </c>
      <c r="N4" s="73" t="s">
        <v>77</v>
      </c>
      <c r="O4" s="176"/>
      <c r="P4" s="157"/>
      <c r="Q4" s="5"/>
      <c r="R4" s="5"/>
    </row>
    <row r="5" spans="1:28" s="6" customFormat="1" ht="36" customHeight="1" x14ac:dyDescent="0.25">
      <c r="A5" s="179">
        <v>1</v>
      </c>
      <c r="B5" s="104" t="s">
        <v>46</v>
      </c>
      <c r="C5" s="104" t="s">
        <v>61</v>
      </c>
      <c r="D5" s="81">
        <v>0</v>
      </c>
      <c r="E5" s="83">
        <v>33200</v>
      </c>
      <c r="F5" s="74"/>
      <c r="G5" s="15">
        <v>33300</v>
      </c>
      <c r="H5" s="84">
        <v>6531</v>
      </c>
      <c r="I5" s="41">
        <v>33200</v>
      </c>
      <c r="J5" s="90">
        <v>6531</v>
      </c>
      <c r="K5" s="94">
        <f>1000</f>
        <v>1000</v>
      </c>
      <c r="L5" s="75">
        <f t="shared" ref="L5:L8" si="0">K5*13</f>
        <v>13000</v>
      </c>
      <c r="M5" s="76">
        <f t="shared" ref="M5" si="1">J5-H5</f>
        <v>0</v>
      </c>
      <c r="N5" s="95">
        <f t="shared" ref="N5" si="2">M5*12</f>
        <v>0</v>
      </c>
      <c r="O5" s="54">
        <f t="shared" ref="O5" si="3">L5+N5</f>
        <v>13000</v>
      </c>
      <c r="P5" s="180" t="s">
        <v>79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6" customFormat="1" ht="36" customHeight="1" x14ac:dyDescent="0.25">
      <c r="A6" s="181">
        <v>2</v>
      </c>
      <c r="B6" s="103" t="s">
        <v>28</v>
      </c>
      <c r="C6" s="103" t="s">
        <v>62</v>
      </c>
      <c r="D6" s="82" t="s">
        <v>47</v>
      </c>
      <c r="E6" s="45">
        <v>31000</v>
      </c>
      <c r="F6" s="77"/>
      <c r="G6" s="17">
        <v>30300</v>
      </c>
      <c r="H6" s="85">
        <v>5943</v>
      </c>
      <c r="I6" s="45">
        <v>33200</v>
      </c>
      <c r="J6" s="91">
        <v>6531</v>
      </c>
      <c r="K6" s="96">
        <f>I6-E6+1000</f>
        <v>3200</v>
      </c>
      <c r="L6" s="78">
        <f>K6*13</f>
        <v>41600</v>
      </c>
      <c r="M6" s="79">
        <f>J6-H6</f>
        <v>588</v>
      </c>
      <c r="N6" s="97">
        <f>M6*12</f>
        <v>7056</v>
      </c>
      <c r="O6" s="55">
        <f>L6+N6</f>
        <v>48656</v>
      </c>
      <c r="P6" s="182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6" customFormat="1" ht="63" x14ac:dyDescent="0.25">
      <c r="A7" s="181">
        <v>3</v>
      </c>
      <c r="B7" s="103" t="s">
        <v>25</v>
      </c>
      <c r="C7" s="103" t="s">
        <v>63</v>
      </c>
      <c r="D7" s="82" t="s">
        <v>67</v>
      </c>
      <c r="E7" s="45">
        <v>28590</v>
      </c>
      <c r="F7" s="28" t="s">
        <v>68</v>
      </c>
      <c r="G7" s="17">
        <v>31800</v>
      </c>
      <c r="H7" s="85">
        <v>6238</v>
      </c>
      <c r="I7" s="45">
        <v>36200</v>
      </c>
      <c r="J7" s="91">
        <v>7120</v>
      </c>
      <c r="K7" s="98">
        <f t="shared" ref="K7" si="4">I7-E7+1000</f>
        <v>8610</v>
      </c>
      <c r="L7" s="78">
        <f t="shared" si="0"/>
        <v>111930</v>
      </c>
      <c r="M7" s="79">
        <f>J7-H7</f>
        <v>882</v>
      </c>
      <c r="N7" s="97">
        <f>M7*12</f>
        <v>10584</v>
      </c>
      <c r="O7" s="55">
        <f t="shared" ref="O7:O8" si="5">L7+N7</f>
        <v>122514</v>
      </c>
      <c r="P7" s="18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6" customFormat="1" ht="42" x14ac:dyDescent="0.25">
      <c r="A8" s="181">
        <v>4</v>
      </c>
      <c r="B8" s="103" t="s">
        <v>29</v>
      </c>
      <c r="C8" s="103" t="s">
        <v>64</v>
      </c>
      <c r="D8" s="82" t="s">
        <v>49</v>
      </c>
      <c r="E8" s="45">
        <v>28590</v>
      </c>
      <c r="F8" s="28" t="s">
        <v>12</v>
      </c>
      <c r="G8" s="17">
        <v>33300</v>
      </c>
      <c r="H8" s="85">
        <v>6531</v>
      </c>
      <c r="I8" s="45">
        <v>36200</v>
      </c>
      <c r="J8" s="92">
        <v>7120</v>
      </c>
      <c r="K8" s="98">
        <f>I8-E8+1000</f>
        <v>8610</v>
      </c>
      <c r="L8" s="78">
        <f t="shared" si="0"/>
        <v>111930</v>
      </c>
      <c r="M8" s="79">
        <f t="shared" ref="M8" si="6">J8-H8</f>
        <v>589</v>
      </c>
      <c r="N8" s="97">
        <f t="shared" ref="N8" si="7">M8*12</f>
        <v>7068</v>
      </c>
      <c r="O8" s="55">
        <f t="shared" si="5"/>
        <v>118998</v>
      </c>
      <c r="P8" s="184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6" customFormat="1" ht="42.75" thickBot="1" x14ac:dyDescent="0.3">
      <c r="A9" s="181">
        <v>5</v>
      </c>
      <c r="B9" s="103" t="s">
        <v>44</v>
      </c>
      <c r="C9" s="103" t="s">
        <v>65</v>
      </c>
      <c r="D9" s="82" t="s">
        <v>66</v>
      </c>
      <c r="E9" s="86">
        <v>32000</v>
      </c>
      <c r="F9" s="87" t="s">
        <v>45</v>
      </c>
      <c r="G9" s="88">
        <v>36300</v>
      </c>
      <c r="H9" s="89">
        <v>7120</v>
      </c>
      <c r="I9" s="86">
        <v>39200</v>
      </c>
      <c r="J9" s="93">
        <v>7493</v>
      </c>
      <c r="K9" s="99">
        <v>8200</v>
      </c>
      <c r="L9" s="100">
        <v>106600</v>
      </c>
      <c r="M9" s="101">
        <v>1334</v>
      </c>
      <c r="N9" s="102">
        <v>16008</v>
      </c>
      <c r="O9" s="55">
        <v>122608</v>
      </c>
      <c r="P9" s="184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21.75" thickBot="1" x14ac:dyDescent="0.3">
      <c r="A10" s="185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7" t="s">
        <v>19</v>
      </c>
      <c r="O10" s="188">
        <f>SUM(O6:O9)</f>
        <v>412776</v>
      </c>
      <c r="P10" s="189"/>
    </row>
    <row r="11" spans="1:28" ht="16.5" customHeight="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28" ht="25.5" x14ac:dyDescent="0.25">
      <c r="A12" s="7" t="s">
        <v>91</v>
      </c>
      <c r="B12" s="1"/>
      <c r="C12" s="1"/>
      <c r="E12" s="8"/>
      <c r="F12" s="7"/>
      <c r="G12" s="8"/>
      <c r="H12" s="7" t="s">
        <v>8</v>
      </c>
      <c r="J12" s="9"/>
      <c r="O12" s="2"/>
      <c r="Q12" s="10"/>
    </row>
    <row r="13" spans="1:28" ht="157.5" customHeight="1" x14ac:dyDescent="0.25">
      <c r="A13" s="146" t="s">
        <v>78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</row>
  </sheetData>
  <mergeCells count="11">
    <mergeCell ref="P5:P6"/>
    <mergeCell ref="C2:D2"/>
    <mergeCell ref="C3:D3"/>
    <mergeCell ref="D1:O1"/>
    <mergeCell ref="A13:Q13"/>
    <mergeCell ref="P2:P4"/>
    <mergeCell ref="E2:H3"/>
    <mergeCell ref="I2:J3"/>
    <mergeCell ref="K2:N3"/>
    <mergeCell ref="O2:O4"/>
    <mergeCell ref="A2:A3"/>
  </mergeCells>
  <phoneticPr fontId="9" type="noConversion"/>
  <printOptions horizontalCentered="1"/>
  <pageMargins left="0.59055118110236227" right="0" top="0.35433070866141736" bottom="0.35433070866141736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薪資清冊(定額、專案)</vt:lpstr>
      <vt:lpstr>營運費差額清冊(專案)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郭芙瑄</cp:lastModifiedBy>
  <cp:lastPrinted>2025-01-09T08:13:05Z</cp:lastPrinted>
  <dcterms:created xsi:type="dcterms:W3CDTF">2017-04-11T07:56:10Z</dcterms:created>
  <dcterms:modified xsi:type="dcterms:W3CDTF">2025-01-09T08:16:56Z</dcterms:modified>
</cp:coreProperties>
</file>